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80" yWindow="65436" windowWidth="20380" windowHeight="13800" tabRatio="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<sst xmlns="http://schemas.openxmlformats.org/spreadsheetml/2006/main" count="37" uniqueCount="37">
  <si>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Ziffernkarten (4)</t>
  </si>
  <si>
    <t>Zahlenstrahl (3)</t>
  </si>
  <si>
    <t>Hundertertafel (2)</t>
  </si>
  <si>
    <t>Zahlenmengen (1)</t>
  </si>
  <si>
    <t>4B MA Bildet mit Ziffernkarten eine Zahl, mit Differenz &lt;  10.</t>
  </si>
  <si>
    <t>4B EA Findet zur kleinsten Diff. optimale Lösung.</t>
  </si>
  <si>
    <t>Total Punkte</t>
  </si>
  <si>
    <t>1C MA Hört Zahlen korrekt und kann sie in  TR eingeben</t>
  </si>
  <si>
    <t>1D MA Beginnt grosse Anzahlen ohne Plan auszuzählen.</t>
  </si>
  <si>
    <t>1D EA zählt strukturiert und geplant grosse Mengen aus</t>
  </si>
  <si>
    <t>1E EA stellt eine Zahl verschieden dar …</t>
  </si>
  <si>
    <t>1A-E EA Arbeitet und antwortet ohne lange zu überlegen.</t>
  </si>
  <si>
    <t>2A EA Findet Zahlmengen auf dem Punktefeld</t>
  </si>
  <si>
    <t>2B MA Sucht und findet Zahlen aufgrund vorgegebener Kriterien</t>
  </si>
  <si>
    <t>2B EA Findet Zahlen mit ungewohnten Kriterien</t>
  </si>
  <si>
    <t>2C MA Findet auf 100er-Tafel Zahlenpaare mit gleicher Summe.</t>
  </si>
  <si>
    <t>3A1 MA überträgt Grössenvorst. Auf Zahlenstrahl</t>
  </si>
  <si>
    <t>3A EA Findet Zahlen spontan, wenn der Strahl bei 0 beginnt</t>
  </si>
  <si>
    <t>4A MA Legt  grösstmögliche und  kleinstmögliche Zahl.</t>
  </si>
  <si>
    <t>4A EA Legt mit einem gegebenen Ziffernset alle möglichen Zahlen.</t>
  </si>
  <si>
    <t>2A MA Findet Zahlen spontan auf der 100er-Tafel</t>
  </si>
  <si>
    <t>2A EA Findet Zahlen &gt; 100 auf 1'000er-Feld</t>
  </si>
  <si>
    <t xml:space="preserve">2C EA erläutert das Finden von  Zahlenpaaren mit gleicher Summe </t>
  </si>
  <si>
    <t xml:space="preserve">3A2 MA Wählt entsprechende Abstände </t>
  </si>
  <si>
    <t>3B MA Zeichnet 22, 30, 35 am richtigen Ort</t>
  </si>
  <si>
    <t>3B EA Kann den Zahlenstrahl nach links und rechts erweitern.</t>
  </si>
  <si>
    <t>4C EA Bildet mit 4 Ziffernkarten geschickt Summen</t>
  </si>
  <si>
    <t>Anzahl MA erfasst</t>
  </si>
  <si>
    <t xml:space="preserve">Anzahl EA erfasst </t>
  </si>
  <si>
    <t>ja = 2                            teilweise = 1                      nein = 0                         nicht erfasst: leer lassen</t>
  </si>
  <si>
    <t>Total</t>
  </si>
  <si>
    <t xml:space="preserve">1A MA erkennt strukturierte Zahldarstellungen </t>
  </si>
  <si>
    <t xml:space="preserve">1A EA erkennt strukturierte Zahldarstellungen auf einen Blick </t>
  </si>
  <si>
    <t xml:space="preserve">1B MA Strukturiert erkennbar Anzahlen bis 30 </t>
  </si>
  <si>
    <t>1B EA strukturiert spontan in 10er und 100er, nutzt Kraft der 5</t>
  </si>
  <si>
    <t>2.1.1 -  Auswertung zu Interview Standortbestimmung / Lernvoraussetzungen zu Beginn der Klasse 2</t>
  </si>
  <si>
    <t>Muster löschen</t>
  </si>
</sst>
</file>

<file path=xl/styles.xml><?xml version="1.0" encoding="utf-8"?>
<styleSheet xmlns="http://schemas.openxmlformats.org/spreadsheetml/2006/main">
  <numFmts count="22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&quot;Fr &quot;* #,##0.00_-;\-&quot;Fr &quot;* #,##0.00_-;_-&quot;Fr 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4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2"/>
      <name val="Verdana"/>
      <family val="0"/>
    </font>
    <font>
      <sz val="11.75"/>
      <name val="Verdana"/>
      <family val="0"/>
    </font>
    <font>
      <sz val="11.25"/>
      <name val="Verdana"/>
      <family val="0"/>
    </font>
    <font>
      <b/>
      <sz val="14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 textRotation="90"/>
    </xf>
    <xf numFmtId="0" fontId="0" fillId="2" borderId="1" xfId="0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1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3" borderId="1" xfId="0" applyFill="1" applyBorder="1" applyAlignment="1">
      <alignment textRotation="180"/>
    </xf>
    <xf numFmtId="0" fontId="1" fillId="3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Tabelle1!$A$13:$A$19</c:f>
              <c:strCache/>
            </c:strRef>
          </c:cat>
          <c:val>
            <c:numRef>
              <c:f>Tabelle1!$AD$13:$AD$19</c:f>
              <c:numCache/>
            </c:numRef>
          </c:val>
        </c:ser>
        <c:axId val="64089666"/>
        <c:axId val="39936083"/>
      </c:barChart>
      <c:catAx>
        <c:axId val="64089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39936083"/>
        <c:crosses val="autoZero"/>
        <c:auto val="1"/>
        <c:lblOffset val="100"/>
        <c:noMultiLvlLbl val="0"/>
      </c:catAx>
      <c:valAx>
        <c:axId val="39936083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89666"/>
        <c:crossesAt val="1"/>
        <c:crossBetween val="between"/>
        <c:dispUnits/>
        <c:majorUnit val="20"/>
        <c:minorUnit val="20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2"/>
          <c:w val="0.98275"/>
          <c:h val="0.8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Tabelle1!$A$21:$A$30</c:f>
              <c:strCache/>
            </c:strRef>
          </c:cat>
          <c:val>
            <c:numRef>
              <c:f>Tabelle1!$AD$21:$AD$30</c:f>
              <c:numCache/>
            </c:numRef>
          </c:val>
        </c:ser>
        <c:axId val="23880428"/>
        <c:axId val="13597261"/>
      </c:barChart>
      <c:catAx>
        <c:axId val="23880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Verdana"/>
                <a:ea typeface="Verdana"/>
                <a:cs typeface="Verdana"/>
              </a:defRPr>
            </a:pPr>
          </a:p>
        </c:txPr>
        <c:crossAx val="13597261"/>
        <c:crosses val="autoZero"/>
        <c:auto val="1"/>
        <c:lblOffset val="100"/>
        <c:noMultiLvlLbl val="0"/>
      </c:catAx>
      <c:valAx>
        <c:axId val="13597261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880428"/>
        <c:crossesAt val="1"/>
        <c:crossBetween val="between"/>
        <c:dispUnits/>
        <c:majorUnit val="20"/>
        <c:minorUnit val="20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Tabelle1!$A$3:$A$11</c:f>
              <c:strCache/>
            </c:strRef>
          </c:cat>
          <c:val>
            <c:numRef>
              <c:f>Tabelle1!$AD$3:$AD$11</c:f>
              <c:numCache/>
            </c:numRef>
          </c:val>
        </c:ser>
        <c:axId val="55266486"/>
        <c:axId val="27636327"/>
      </c:barChart>
      <c:catAx>
        <c:axId val="55266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Verdana"/>
                <a:ea typeface="Verdana"/>
                <a:cs typeface="Verdana"/>
              </a:defRPr>
            </a:pPr>
          </a:p>
        </c:txPr>
        <c:crossAx val="27636327"/>
        <c:crosses val="autoZero"/>
        <c:auto val="1"/>
        <c:lblOffset val="100"/>
        <c:noMultiLvlLbl val="0"/>
      </c:catAx>
      <c:valAx>
        <c:axId val="27636327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66486"/>
        <c:crossesAt val="1"/>
        <c:crossBetween val="between"/>
        <c:dispUnits/>
        <c:majorUnit val="20"/>
        <c:minorUnit val="20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Tabelle1!$A$34</c:f>
              <c:strCache>
                <c:ptCount val="1"/>
                <c:pt idx="0">
                  <c:v>Zahlenmengen (1)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Tabelle1!$B$33:$AC$33</c:f>
              <c:strCache/>
            </c:strRef>
          </c:cat>
          <c:val>
            <c:numRef>
              <c:f>Tabelle1!$B$34:$AC$34</c:f>
              <c:numCache/>
            </c:numRef>
          </c:val>
        </c:ser>
        <c:ser>
          <c:idx val="1"/>
          <c:order val="1"/>
          <c:tx>
            <c:strRef>
              <c:f>Tabelle1!$A$35</c:f>
              <c:strCache>
                <c:ptCount val="1"/>
                <c:pt idx="0">
                  <c:v>Hundertertafel (2)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Tabelle1!$B$33:$AC$33</c:f>
              <c:strCache/>
            </c:strRef>
          </c:cat>
          <c:val>
            <c:numRef>
              <c:f>Tabelle1!$B$35:$AC$35</c:f>
              <c:numCache/>
            </c:numRef>
          </c:val>
        </c:ser>
        <c:ser>
          <c:idx val="2"/>
          <c:order val="2"/>
          <c:tx>
            <c:strRef>
              <c:f>Tabelle1!$A$36</c:f>
              <c:strCache>
                <c:ptCount val="1"/>
                <c:pt idx="0">
                  <c:v>Zahlenstrahl (3)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Tabelle1!$B$33:$AC$33</c:f>
              <c:strCache/>
            </c:strRef>
          </c:cat>
          <c:val>
            <c:numRef>
              <c:f>Tabelle1!$B$36:$AC$36</c:f>
              <c:numCache/>
            </c:numRef>
          </c:val>
        </c:ser>
        <c:ser>
          <c:idx val="3"/>
          <c:order val="3"/>
          <c:tx>
            <c:strRef>
              <c:f>Tabelle1!$A$37</c:f>
              <c:strCache>
                <c:ptCount val="1"/>
                <c:pt idx="0">
                  <c:v>Ziffernkarten (4)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Tabelle1!$B$33:$AC$33</c:f>
              <c:strCache/>
            </c:strRef>
          </c:cat>
          <c:val>
            <c:numRef>
              <c:f>Tabelle1!$B$37:$AC$37</c:f>
              <c:numCache/>
            </c:numRef>
          </c:val>
        </c:ser>
        <c:axId val="47400352"/>
        <c:axId val="23949985"/>
      </c:barChart>
      <c:catAx>
        <c:axId val="47400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49985"/>
        <c:crosses val="autoZero"/>
        <c:auto val="1"/>
        <c:lblOffset val="100"/>
        <c:noMultiLvlLbl val="0"/>
      </c:catAx>
      <c:valAx>
        <c:axId val="239499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00352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428625</xdr:colOff>
      <xdr:row>14</xdr:row>
      <xdr:rowOff>95250</xdr:rowOff>
    </xdr:from>
    <xdr:to>
      <xdr:col>39</xdr:col>
      <xdr:colOff>57150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13125450" y="5191125"/>
        <a:ext cx="717232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447675</xdr:colOff>
      <xdr:row>32</xdr:row>
      <xdr:rowOff>0</xdr:rowOff>
    </xdr:from>
    <xdr:to>
      <xdr:col>43</xdr:col>
      <xdr:colOff>47625</xdr:colOff>
      <xdr:row>62</xdr:row>
      <xdr:rowOff>152400</xdr:rowOff>
    </xdr:to>
    <xdr:graphicFrame>
      <xdr:nvGraphicFramePr>
        <xdr:cNvPr id="2" name="Chart 2"/>
        <xdr:cNvGraphicFramePr/>
      </xdr:nvGraphicFramePr>
      <xdr:xfrm>
        <a:off x="13144500" y="10582275"/>
        <a:ext cx="10496550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428625</xdr:colOff>
      <xdr:row>1</xdr:row>
      <xdr:rowOff>152400</xdr:rowOff>
    </xdr:from>
    <xdr:to>
      <xdr:col>39</xdr:col>
      <xdr:colOff>66675</xdr:colOff>
      <xdr:row>14</xdr:row>
      <xdr:rowOff>171450</xdr:rowOff>
    </xdr:to>
    <xdr:graphicFrame>
      <xdr:nvGraphicFramePr>
        <xdr:cNvPr id="3" name="Chart 3"/>
        <xdr:cNvGraphicFramePr/>
      </xdr:nvGraphicFramePr>
      <xdr:xfrm>
        <a:off x="13125450" y="495300"/>
        <a:ext cx="7181850" cy="4772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57150</xdr:colOff>
      <xdr:row>56</xdr:row>
      <xdr:rowOff>0</xdr:rowOff>
    </xdr:from>
    <xdr:to>
      <xdr:col>30</xdr:col>
      <xdr:colOff>409575</xdr:colOff>
      <xdr:row>78</xdr:row>
      <xdr:rowOff>66675</xdr:rowOff>
    </xdr:to>
    <xdr:graphicFrame>
      <xdr:nvGraphicFramePr>
        <xdr:cNvPr id="4" name="Chart 7"/>
        <xdr:cNvGraphicFramePr/>
      </xdr:nvGraphicFramePr>
      <xdr:xfrm>
        <a:off x="4791075" y="14468475"/>
        <a:ext cx="8315325" cy="3629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"/>
  <sheetViews>
    <sheetView tabSelected="1" workbookViewId="0" topLeftCell="L1">
      <selection activeCell="B13" sqref="B13"/>
    </sheetView>
  </sheetViews>
  <sheetFormatPr defaultColWidth="11.00390625" defaultRowHeight="12.75"/>
  <cols>
    <col min="1" max="1" width="29.75390625" style="5" customWidth="1"/>
    <col min="2" max="29" width="4.625" style="0" customWidth="1"/>
    <col min="30" max="30" width="7.375" style="0" customWidth="1"/>
  </cols>
  <sheetData>
    <row r="1" ht="27" customHeight="1">
      <c r="A1" s="22" t="s">
        <v>35</v>
      </c>
    </row>
    <row r="2" spans="1:30" ht="84" customHeight="1">
      <c r="A2" s="4" t="s">
        <v>29</v>
      </c>
      <c r="B2" s="1" t="s">
        <v>36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5"/>
      <c r="W2" s="15"/>
      <c r="X2" s="15"/>
      <c r="Y2" s="15"/>
      <c r="Z2" s="15"/>
      <c r="AA2" s="15"/>
      <c r="AB2" s="15"/>
      <c r="AC2" s="15"/>
      <c r="AD2" s="16" t="s">
        <v>30</v>
      </c>
    </row>
    <row r="3" spans="1:31" s="14" customFormat="1" ht="25.5">
      <c r="A3" s="8" t="s">
        <v>31</v>
      </c>
      <c r="B3" s="13">
        <v>2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7">
        <f>IF(SUM(B3:L3)&gt;0,50*AVERAGE(B3:K3),"")</f>
        <v>100</v>
      </c>
      <c r="AE3"/>
    </row>
    <row r="4" spans="1:31" s="7" customFormat="1" ht="25.5">
      <c r="A4" s="9" t="s">
        <v>32</v>
      </c>
      <c r="B4" s="6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17">
        <f aca="true" t="shared" si="0" ref="AD4:AD11">IF(SUM(B4:L4)&gt;0,50*AVERAGE(B4:K4),"")</f>
        <v>50</v>
      </c>
      <c r="AE4"/>
    </row>
    <row r="5" spans="1:31" s="7" customFormat="1" ht="25.5">
      <c r="A5" s="12" t="s">
        <v>33</v>
      </c>
      <c r="B5" s="6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17">
        <f t="shared" si="0"/>
        <v>50</v>
      </c>
      <c r="AE5"/>
    </row>
    <row r="6" spans="1:31" s="14" customFormat="1" ht="25.5">
      <c r="A6" s="9" t="s">
        <v>34</v>
      </c>
      <c r="B6" s="13">
        <v>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7">
        <f t="shared" si="0"/>
      </c>
      <c r="AE6"/>
    </row>
    <row r="7" spans="1:31" s="14" customFormat="1" ht="25.5">
      <c r="A7" s="12" t="s">
        <v>7</v>
      </c>
      <c r="B7" s="13">
        <v>2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7">
        <f t="shared" si="0"/>
        <v>100</v>
      </c>
      <c r="AE7" s="26"/>
    </row>
    <row r="8" spans="1:31" s="14" customFormat="1" ht="25.5">
      <c r="A8" s="12" t="s">
        <v>8</v>
      </c>
      <c r="B8" s="13">
        <v>2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7">
        <f t="shared" si="0"/>
        <v>100</v>
      </c>
      <c r="AE8"/>
    </row>
    <row r="9" spans="1:31" s="7" customFormat="1" ht="25.5">
      <c r="A9" s="9" t="s">
        <v>9</v>
      </c>
      <c r="B9" s="6">
        <v>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17">
        <f t="shared" si="0"/>
        <v>50</v>
      </c>
      <c r="AE9"/>
    </row>
    <row r="10" spans="1:31" s="5" customFormat="1" ht="25.5">
      <c r="A10" s="11" t="s">
        <v>10</v>
      </c>
      <c r="B10" s="23">
        <v>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4">
        <f t="shared" si="0"/>
        <v>50</v>
      </c>
      <c r="AE10" s="25"/>
    </row>
    <row r="11" spans="1:31" s="7" customFormat="1" ht="25.5">
      <c r="A11" s="9" t="s">
        <v>11</v>
      </c>
      <c r="B11" s="6">
        <v>0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17">
        <f t="shared" si="0"/>
      </c>
      <c r="AE11"/>
    </row>
    <row r="12" spans="1:30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1" s="14" customFormat="1" ht="25.5">
      <c r="A13" s="19" t="s">
        <v>20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7">
        <f aca="true" t="shared" si="1" ref="AD13:AD19">IF(SUM(B13:L13)&gt;0,50*AVERAGE(B13:K13),"")</f>
      </c>
      <c r="AE13"/>
    </row>
    <row r="14" spans="1:31" s="14" customFormat="1" ht="25.5">
      <c r="A14" s="11" t="s">
        <v>12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7">
        <f t="shared" si="1"/>
      </c>
      <c r="AE14"/>
    </row>
    <row r="15" spans="1:31" s="7" customFormat="1" ht="25.5">
      <c r="A15" s="11" t="s">
        <v>21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17">
        <f t="shared" si="1"/>
      </c>
      <c r="AE15"/>
    </row>
    <row r="16" spans="1:31" s="14" customFormat="1" ht="25.5">
      <c r="A16" s="10" t="s">
        <v>13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7">
        <f t="shared" si="1"/>
      </c>
      <c r="AE16"/>
    </row>
    <row r="17" spans="1:31" s="7" customFormat="1" ht="25.5">
      <c r="A17" s="11" t="s">
        <v>14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17">
        <f t="shared" si="1"/>
      </c>
      <c r="AE17"/>
    </row>
    <row r="18" spans="1:31" s="7" customFormat="1" ht="25.5">
      <c r="A18" s="10" t="s">
        <v>15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17">
        <f t="shared" si="1"/>
      </c>
      <c r="AE18"/>
    </row>
    <row r="19" spans="1:31" s="7" customFormat="1" ht="25.5">
      <c r="A19" s="11" t="s">
        <v>22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17">
        <f t="shared" si="1"/>
      </c>
      <c r="AE19"/>
    </row>
    <row r="20" spans="1:31" s="14" customFormat="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/>
    </row>
    <row r="21" spans="1:31" s="7" customFormat="1" ht="25.5">
      <c r="A21" s="19" t="s">
        <v>16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7">
        <f>IF(SUM(B21:L21)&gt;0,50*AVERAGE(B21:K21),"")</f>
      </c>
      <c r="AE21"/>
    </row>
    <row r="22" spans="1:31" s="14" customFormat="1" ht="25.5">
      <c r="A22" s="10" t="s">
        <v>23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17">
        <f>IF(SUM(B22:L22)&gt;0,50*AVERAGE(B22:K22),"")</f>
      </c>
      <c r="AE22"/>
    </row>
    <row r="23" spans="1:31" s="7" customFormat="1" ht="25.5">
      <c r="A23" s="11" t="s">
        <v>17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7">
        <f>IF(SUM(B23:L23)&gt;0,50*AVERAGE(B23:K23),"")</f>
      </c>
      <c r="AE23"/>
    </row>
    <row r="24" spans="1:31" s="14" customFormat="1" ht="25.5">
      <c r="A24" s="10" t="s">
        <v>24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17">
        <f>IF(SUM(B24:L24)&gt;0,50*AVERAGE(B24:K24),"")</f>
      </c>
      <c r="AE24"/>
    </row>
    <row r="25" spans="1:31" s="7" customFormat="1" ht="25.5">
      <c r="A25" s="11" t="s">
        <v>25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7">
        <f>IF(SUM(B25:L25)&gt;0,50*AVERAGE(B25:K25),"")</f>
      </c>
      <c r="AE25"/>
    </row>
    <row r="26" spans="1:31" s="7" customFormat="1" ht="12.75">
      <c r="A26" s="2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18"/>
      <c r="AE26"/>
    </row>
    <row r="27" spans="1:31" s="7" customFormat="1" ht="27.75" customHeight="1">
      <c r="A27" s="19" t="s">
        <v>18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17"/>
      <c r="AE27"/>
    </row>
    <row r="28" spans="1:31" s="7" customFormat="1" ht="27.75" customHeight="1">
      <c r="A28" s="20" t="s">
        <v>19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17"/>
      <c r="AE28"/>
    </row>
    <row r="29" spans="1:31" s="7" customFormat="1" ht="27.75" customHeight="1">
      <c r="A29" s="10" t="s">
        <v>4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17"/>
      <c r="AE29"/>
    </row>
    <row r="30" spans="1:31" s="7" customFormat="1" ht="27.75" customHeight="1">
      <c r="A30" s="20" t="s">
        <v>5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17"/>
      <c r="AE30"/>
    </row>
    <row r="31" spans="1:31" s="7" customFormat="1" ht="27.75" customHeight="1">
      <c r="A31" s="20" t="s">
        <v>26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17"/>
      <c r="AE31"/>
    </row>
    <row r="32" spans="2:10" ht="12.75">
      <c r="B32" s="6"/>
      <c r="C32" s="6"/>
      <c r="D32" s="6"/>
      <c r="E32" s="6"/>
      <c r="F32" s="6"/>
      <c r="G32" s="6"/>
      <c r="H32" s="6"/>
      <c r="I32" s="6"/>
      <c r="J32" s="6"/>
    </row>
    <row r="33" spans="2:29" ht="12.75">
      <c r="B33" t="str">
        <f>IF(B2&lt;&gt;0,B2,"")</f>
        <v>Muster löschen</v>
      </c>
      <c r="C33">
        <f aca="true" t="shared" si="2" ref="C33:AC33">IF(C2&lt;&gt;0,C2,"")</f>
      </c>
      <c r="D33">
        <f t="shared" si="2"/>
      </c>
      <c r="E33">
        <f t="shared" si="2"/>
      </c>
      <c r="F33">
        <f t="shared" si="2"/>
      </c>
      <c r="G33">
        <f t="shared" si="2"/>
      </c>
      <c r="H33">
        <f t="shared" si="2"/>
      </c>
      <c r="I33">
        <f t="shared" si="2"/>
      </c>
      <c r="J33">
        <f t="shared" si="2"/>
      </c>
      <c r="K33">
        <f t="shared" si="2"/>
      </c>
      <c r="L33">
        <f t="shared" si="2"/>
      </c>
      <c r="M33">
        <f t="shared" si="2"/>
      </c>
      <c r="N33">
        <f t="shared" si="2"/>
      </c>
      <c r="O33">
        <f t="shared" si="2"/>
      </c>
      <c r="P33">
        <f t="shared" si="2"/>
      </c>
      <c r="Q33">
        <f t="shared" si="2"/>
      </c>
      <c r="R33">
        <f t="shared" si="2"/>
      </c>
      <c r="S33">
        <f t="shared" si="2"/>
      </c>
      <c r="T33">
        <f t="shared" si="2"/>
      </c>
      <c r="U33">
        <f t="shared" si="2"/>
      </c>
      <c r="V33">
        <f t="shared" si="2"/>
      </c>
      <c r="W33">
        <f t="shared" si="2"/>
      </c>
      <c r="X33">
        <f t="shared" si="2"/>
      </c>
      <c r="Y33">
        <f t="shared" si="2"/>
      </c>
      <c r="Z33">
        <f t="shared" si="2"/>
      </c>
      <c r="AA33">
        <f t="shared" si="2"/>
      </c>
      <c r="AB33">
        <f t="shared" si="2"/>
      </c>
      <c r="AC33">
        <f t="shared" si="2"/>
      </c>
    </row>
    <row r="34" spans="1:30" ht="12.75">
      <c r="A34" s="3" t="s">
        <v>3</v>
      </c>
      <c r="B34">
        <f>AVERAGE(B7,B8,B5,B3)</f>
        <v>1.75</v>
      </c>
      <c r="C34" t="e">
        <f aca="true" t="shared" si="3" ref="C34:J34">AVERAGE(C10,C8,C6,C3)</f>
        <v>#DIV/0!</v>
      </c>
      <c r="D34" t="e">
        <f t="shared" si="3"/>
        <v>#DIV/0!</v>
      </c>
      <c r="E34" t="e">
        <f t="shared" si="3"/>
        <v>#DIV/0!</v>
      </c>
      <c r="F34" t="e">
        <f t="shared" si="3"/>
        <v>#DIV/0!</v>
      </c>
      <c r="G34" t="e">
        <f t="shared" si="3"/>
        <v>#DIV/0!</v>
      </c>
      <c r="H34" t="e">
        <f t="shared" si="3"/>
        <v>#DIV/0!</v>
      </c>
      <c r="I34" t="e">
        <f t="shared" si="3"/>
        <v>#DIV/0!</v>
      </c>
      <c r="J34" t="e">
        <f t="shared" si="3"/>
        <v>#DIV/0!</v>
      </c>
      <c r="K34" t="e">
        <f aca="true" t="shared" si="4" ref="K34:AD34">AVERAGE(K10,K8,K6,K3)</f>
        <v>#DIV/0!</v>
      </c>
      <c r="L34" t="e">
        <f t="shared" si="4"/>
        <v>#DIV/0!</v>
      </c>
      <c r="M34" t="e">
        <f t="shared" si="4"/>
        <v>#DIV/0!</v>
      </c>
      <c r="N34" t="e">
        <f t="shared" si="4"/>
        <v>#DIV/0!</v>
      </c>
      <c r="O34" t="e">
        <f t="shared" si="4"/>
        <v>#DIV/0!</v>
      </c>
      <c r="P34" t="e">
        <f t="shared" si="4"/>
        <v>#DIV/0!</v>
      </c>
      <c r="Q34" t="e">
        <f t="shared" si="4"/>
        <v>#DIV/0!</v>
      </c>
      <c r="R34" t="e">
        <f t="shared" si="4"/>
        <v>#DIV/0!</v>
      </c>
      <c r="S34" t="e">
        <f t="shared" si="4"/>
        <v>#DIV/0!</v>
      </c>
      <c r="T34" t="e">
        <f t="shared" si="4"/>
        <v>#DIV/0!</v>
      </c>
      <c r="U34" t="e">
        <f t="shared" si="4"/>
        <v>#DIV/0!</v>
      </c>
      <c r="V34" t="e">
        <f t="shared" si="4"/>
        <v>#DIV/0!</v>
      </c>
      <c r="W34" t="e">
        <f t="shared" si="4"/>
        <v>#DIV/0!</v>
      </c>
      <c r="X34" t="e">
        <f t="shared" si="4"/>
        <v>#DIV/0!</v>
      </c>
      <c r="Y34" t="e">
        <f t="shared" si="4"/>
        <v>#DIV/0!</v>
      </c>
      <c r="Z34" t="e">
        <f t="shared" si="4"/>
        <v>#DIV/0!</v>
      </c>
      <c r="AA34" t="e">
        <f t="shared" si="4"/>
        <v>#DIV/0!</v>
      </c>
      <c r="AB34" t="e">
        <f t="shared" si="4"/>
        <v>#DIV/0!</v>
      </c>
      <c r="AC34" t="e">
        <f t="shared" si="4"/>
        <v>#DIV/0!</v>
      </c>
      <c r="AD34">
        <f t="shared" si="4"/>
        <v>83.33333333333333</v>
      </c>
    </row>
    <row r="35" spans="1:30" ht="12.75">
      <c r="A35" s="3" t="s">
        <v>2</v>
      </c>
      <c r="B35" t="e">
        <f>AVERAGE(B13,B16,B18)</f>
        <v>#DIV/0!</v>
      </c>
      <c r="C35" t="e">
        <f aca="true" t="shared" si="5" ref="C35:J35">AVERAGE(C13,C14,C16,C19)</f>
        <v>#DIV/0!</v>
      </c>
      <c r="D35" t="e">
        <f t="shared" si="5"/>
        <v>#DIV/0!</v>
      </c>
      <c r="E35" t="e">
        <f t="shared" si="5"/>
        <v>#DIV/0!</v>
      </c>
      <c r="F35" t="e">
        <f t="shared" si="5"/>
        <v>#DIV/0!</v>
      </c>
      <c r="G35" t="e">
        <f t="shared" si="5"/>
        <v>#DIV/0!</v>
      </c>
      <c r="H35" t="e">
        <f t="shared" si="5"/>
        <v>#DIV/0!</v>
      </c>
      <c r="I35" t="e">
        <f t="shared" si="5"/>
        <v>#DIV/0!</v>
      </c>
      <c r="J35" t="e">
        <f t="shared" si="5"/>
        <v>#DIV/0!</v>
      </c>
      <c r="K35" t="e">
        <f aca="true" t="shared" si="6" ref="K35:AD35">AVERAGE(K13,K14,K16,K19)</f>
        <v>#DIV/0!</v>
      </c>
      <c r="L35" t="e">
        <f t="shared" si="6"/>
        <v>#DIV/0!</v>
      </c>
      <c r="M35" t="e">
        <f t="shared" si="6"/>
        <v>#DIV/0!</v>
      </c>
      <c r="N35" t="e">
        <f t="shared" si="6"/>
        <v>#DIV/0!</v>
      </c>
      <c r="O35" t="e">
        <f t="shared" si="6"/>
        <v>#DIV/0!</v>
      </c>
      <c r="P35" t="e">
        <f t="shared" si="6"/>
        <v>#DIV/0!</v>
      </c>
      <c r="Q35" t="e">
        <f t="shared" si="6"/>
        <v>#DIV/0!</v>
      </c>
      <c r="R35" t="e">
        <f t="shared" si="6"/>
        <v>#DIV/0!</v>
      </c>
      <c r="S35" t="e">
        <f t="shared" si="6"/>
        <v>#DIV/0!</v>
      </c>
      <c r="T35" t="e">
        <f t="shared" si="6"/>
        <v>#DIV/0!</v>
      </c>
      <c r="U35" t="e">
        <f t="shared" si="6"/>
        <v>#DIV/0!</v>
      </c>
      <c r="V35" t="e">
        <f t="shared" si="6"/>
        <v>#DIV/0!</v>
      </c>
      <c r="W35" t="e">
        <f t="shared" si="6"/>
        <v>#DIV/0!</v>
      </c>
      <c r="X35" t="e">
        <f t="shared" si="6"/>
        <v>#DIV/0!</v>
      </c>
      <c r="Y35" t="e">
        <f t="shared" si="6"/>
        <v>#DIV/0!</v>
      </c>
      <c r="Z35" t="e">
        <f t="shared" si="6"/>
        <v>#DIV/0!</v>
      </c>
      <c r="AA35" t="e">
        <f t="shared" si="6"/>
        <v>#DIV/0!</v>
      </c>
      <c r="AB35" t="e">
        <f t="shared" si="6"/>
        <v>#DIV/0!</v>
      </c>
      <c r="AC35" t="e">
        <f t="shared" si="6"/>
        <v>#DIV/0!</v>
      </c>
      <c r="AD35" t="e">
        <f t="shared" si="6"/>
        <v>#DIV/0!</v>
      </c>
    </row>
    <row r="36" spans="1:30" ht="12.75">
      <c r="A36" s="3" t="s">
        <v>1</v>
      </c>
      <c r="B36" t="e">
        <f>AVERAGE(B22,B24,B21)</f>
        <v>#DIV/0!</v>
      </c>
      <c r="C36" t="e">
        <f>AVERAGE(C22,C24,#REF!)</f>
        <v>#REF!</v>
      </c>
      <c r="D36" t="e">
        <f>AVERAGE(D22,D24,#REF!)</f>
        <v>#REF!</v>
      </c>
      <c r="E36" t="e">
        <f>AVERAGE(E22,E24,#REF!)</f>
        <v>#REF!</v>
      </c>
      <c r="F36" t="e">
        <f>AVERAGE(F22,F24,#REF!)</f>
        <v>#REF!</v>
      </c>
      <c r="G36" t="e">
        <f>AVERAGE(G22,G24,#REF!)</f>
        <v>#REF!</v>
      </c>
      <c r="H36" t="e">
        <f>AVERAGE(H22,H24,#REF!)</f>
        <v>#REF!</v>
      </c>
      <c r="I36" t="e">
        <f>AVERAGE(I22,I24,#REF!)</f>
        <v>#REF!</v>
      </c>
      <c r="J36" t="e">
        <f>AVERAGE(J22,J24,#REF!)</f>
        <v>#REF!</v>
      </c>
      <c r="K36" t="e">
        <f aca="true" t="shared" si="7" ref="K36:AD36">AVERAGE(K21,K23,K25)</f>
        <v>#DIV/0!</v>
      </c>
      <c r="L36" t="e">
        <f t="shared" si="7"/>
        <v>#DIV/0!</v>
      </c>
      <c r="M36" t="e">
        <f t="shared" si="7"/>
        <v>#DIV/0!</v>
      </c>
      <c r="N36" t="e">
        <f t="shared" si="7"/>
        <v>#DIV/0!</v>
      </c>
      <c r="O36" t="e">
        <f t="shared" si="7"/>
        <v>#DIV/0!</v>
      </c>
      <c r="P36" t="e">
        <f t="shared" si="7"/>
        <v>#DIV/0!</v>
      </c>
      <c r="Q36" t="e">
        <f t="shared" si="7"/>
        <v>#DIV/0!</v>
      </c>
      <c r="R36" t="e">
        <f t="shared" si="7"/>
        <v>#DIV/0!</v>
      </c>
      <c r="S36" t="e">
        <f t="shared" si="7"/>
        <v>#DIV/0!</v>
      </c>
      <c r="T36" t="e">
        <f t="shared" si="7"/>
        <v>#DIV/0!</v>
      </c>
      <c r="U36" t="e">
        <f t="shared" si="7"/>
        <v>#DIV/0!</v>
      </c>
      <c r="V36" t="e">
        <f t="shared" si="7"/>
        <v>#DIV/0!</v>
      </c>
      <c r="W36" t="e">
        <f t="shared" si="7"/>
        <v>#DIV/0!</v>
      </c>
      <c r="X36" t="e">
        <f t="shared" si="7"/>
        <v>#DIV/0!</v>
      </c>
      <c r="Y36" t="e">
        <f t="shared" si="7"/>
        <v>#DIV/0!</v>
      </c>
      <c r="Z36" t="e">
        <f t="shared" si="7"/>
        <v>#DIV/0!</v>
      </c>
      <c r="AA36" t="e">
        <f t="shared" si="7"/>
        <v>#DIV/0!</v>
      </c>
      <c r="AB36" t="e">
        <f t="shared" si="7"/>
        <v>#DIV/0!</v>
      </c>
      <c r="AC36" t="e">
        <f t="shared" si="7"/>
        <v>#DIV/0!</v>
      </c>
      <c r="AD36" t="e">
        <f t="shared" si="7"/>
        <v>#DIV/0!</v>
      </c>
    </row>
    <row r="37" spans="1:30" ht="12.75">
      <c r="A37" s="3" t="s">
        <v>0</v>
      </c>
      <c r="B37" t="e">
        <f>AVERAGE(B27,B29)</f>
        <v>#DIV/0!</v>
      </c>
      <c r="C37" t="e">
        <f aca="true" t="shared" si="8" ref="C37:AD37">AVERAGE(C34:C36)</f>
        <v>#DIV/0!</v>
      </c>
      <c r="D37" t="e">
        <f t="shared" si="8"/>
        <v>#DIV/0!</v>
      </c>
      <c r="E37" t="e">
        <f t="shared" si="8"/>
        <v>#DIV/0!</v>
      </c>
      <c r="F37" t="e">
        <f t="shared" si="8"/>
        <v>#DIV/0!</v>
      </c>
      <c r="G37" t="e">
        <f t="shared" si="8"/>
        <v>#DIV/0!</v>
      </c>
      <c r="H37" t="e">
        <f t="shared" si="8"/>
        <v>#DIV/0!</v>
      </c>
      <c r="I37" t="e">
        <f t="shared" si="8"/>
        <v>#DIV/0!</v>
      </c>
      <c r="J37" t="e">
        <f t="shared" si="8"/>
        <v>#DIV/0!</v>
      </c>
      <c r="K37" t="e">
        <f t="shared" si="8"/>
        <v>#DIV/0!</v>
      </c>
      <c r="L37" t="e">
        <f t="shared" si="8"/>
        <v>#DIV/0!</v>
      </c>
      <c r="M37" t="e">
        <f t="shared" si="8"/>
        <v>#DIV/0!</v>
      </c>
      <c r="N37" t="e">
        <f t="shared" si="8"/>
        <v>#DIV/0!</v>
      </c>
      <c r="O37" t="e">
        <f t="shared" si="8"/>
        <v>#DIV/0!</v>
      </c>
      <c r="P37" t="e">
        <f t="shared" si="8"/>
        <v>#DIV/0!</v>
      </c>
      <c r="Q37" t="e">
        <f t="shared" si="8"/>
        <v>#DIV/0!</v>
      </c>
      <c r="R37" t="e">
        <f t="shared" si="8"/>
        <v>#DIV/0!</v>
      </c>
      <c r="S37" t="e">
        <f t="shared" si="8"/>
        <v>#DIV/0!</v>
      </c>
      <c r="T37" t="e">
        <f t="shared" si="8"/>
        <v>#DIV/0!</v>
      </c>
      <c r="U37" t="e">
        <f t="shared" si="8"/>
        <v>#DIV/0!</v>
      </c>
      <c r="V37" t="e">
        <f t="shared" si="8"/>
        <v>#DIV/0!</v>
      </c>
      <c r="W37" t="e">
        <f t="shared" si="8"/>
        <v>#DIV/0!</v>
      </c>
      <c r="X37" t="e">
        <f t="shared" si="8"/>
        <v>#DIV/0!</v>
      </c>
      <c r="Y37" t="e">
        <f t="shared" si="8"/>
        <v>#DIV/0!</v>
      </c>
      <c r="Z37" t="e">
        <f t="shared" si="8"/>
        <v>#DIV/0!</v>
      </c>
      <c r="AA37" t="e">
        <f t="shared" si="8"/>
        <v>#DIV/0!</v>
      </c>
      <c r="AB37" t="e">
        <f t="shared" si="8"/>
        <v>#DIV/0!</v>
      </c>
      <c r="AC37" t="e">
        <f t="shared" si="8"/>
        <v>#DIV/0!</v>
      </c>
      <c r="AD37" t="e">
        <f t="shared" si="8"/>
        <v>#DIV/0!</v>
      </c>
    </row>
    <row r="38" spans="1:30" ht="12.75">
      <c r="A38" s="3" t="s">
        <v>27</v>
      </c>
      <c r="B38">
        <f>COUNT(B3,B5,B7,B8,B13,B16,B18,B21,B22,B24,B27,B29)</f>
        <v>4</v>
      </c>
      <c r="C38">
        <f>COUNT(C3,C6,C8,C10,C13,C14,C16,C19,C22,C24,#REF!)</f>
        <v>0</v>
      </c>
      <c r="D38">
        <f>COUNT(D3,D6,D8,D10,D13,D14,D16,D19,D22,D24,#REF!)</f>
        <v>0</v>
      </c>
      <c r="E38">
        <f>COUNT(E3,E6,E8,E10,E13,E14,E16,E19,E22,E24,#REF!)</f>
        <v>0</v>
      </c>
      <c r="F38">
        <f>COUNT(F3,F6,F8,F10,F13,F14,F16,F19,F22,F24,#REF!)</f>
        <v>0</v>
      </c>
      <c r="G38">
        <f>COUNT(G3,G6,G8,G10,G13,G14,G16,G19,G22,G24,#REF!)</f>
        <v>0</v>
      </c>
      <c r="H38">
        <f>COUNT(H3,H6,H8,H10,H13,H14,H16,H19,H22,H24,#REF!)</f>
        <v>0</v>
      </c>
      <c r="I38">
        <f>COUNT(I3,I6,I8,I10,I13,I14,I16,I19,I22,I24,#REF!)</f>
        <v>0</v>
      </c>
      <c r="J38">
        <f>COUNT(J3,J6,J8,J10,J13,J14,J16,J19,J22,J24,#REF!)</f>
        <v>0</v>
      </c>
      <c r="K38">
        <f aca="true" t="shared" si="9" ref="K38:AD38">COUNT(K3,K6,K8,K10,K13,K14,K16,K19,K21,K23,K25)</f>
        <v>0</v>
      </c>
      <c r="L38">
        <f t="shared" si="9"/>
        <v>0</v>
      </c>
      <c r="M38">
        <f t="shared" si="9"/>
        <v>0</v>
      </c>
      <c r="N38">
        <f t="shared" si="9"/>
        <v>0</v>
      </c>
      <c r="O38">
        <f t="shared" si="9"/>
        <v>0</v>
      </c>
      <c r="P38">
        <f t="shared" si="9"/>
        <v>0</v>
      </c>
      <c r="Q38">
        <f t="shared" si="9"/>
        <v>0</v>
      </c>
      <c r="R38">
        <f t="shared" si="9"/>
        <v>0</v>
      </c>
      <c r="S38">
        <f t="shared" si="9"/>
        <v>0</v>
      </c>
      <c r="T38">
        <f t="shared" si="9"/>
        <v>0</v>
      </c>
      <c r="U38">
        <f t="shared" si="9"/>
        <v>0</v>
      </c>
      <c r="V38">
        <f t="shared" si="9"/>
        <v>0</v>
      </c>
      <c r="W38">
        <f t="shared" si="9"/>
        <v>0</v>
      </c>
      <c r="X38">
        <f t="shared" si="9"/>
        <v>0</v>
      </c>
      <c r="Y38">
        <f t="shared" si="9"/>
        <v>0</v>
      </c>
      <c r="Z38">
        <f t="shared" si="9"/>
        <v>0</v>
      </c>
      <c r="AA38">
        <f t="shared" si="9"/>
        <v>0</v>
      </c>
      <c r="AB38">
        <f t="shared" si="9"/>
        <v>0</v>
      </c>
      <c r="AC38">
        <f t="shared" si="9"/>
        <v>0</v>
      </c>
      <c r="AD38">
        <f t="shared" si="9"/>
        <v>3</v>
      </c>
    </row>
    <row r="39" spans="1:30" ht="12.75">
      <c r="A39" s="3" t="s">
        <v>28</v>
      </c>
      <c r="B39">
        <f>COUNT(B3:B31)-B38</f>
        <v>5</v>
      </c>
      <c r="C39">
        <f aca="true" t="shared" si="10" ref="C39:J39">COUNT(C3:C32)-C38</f>
        <v>0</v>
      </c>
      <c r="D39">
        <f t="shared" si="10"/>
        <v>0</v>
      </c>
      <c r="E39">
        <f t="shared" si="10"/>
        <v>0</v>
      </c>
      <c r="F39">
        <f t="shared" si="10"/>
        <v>0</v>
      </c>
      <c r="G39">
        <f t="shared" si="10"/>
        <v>0</v>
      </c>
      <c r="H39">
        <f t="shared" si="10"/>
        <v>0</v>
      </c>
      <c r="I39">
        <f t="shared" si="10"/>
        <v>0</v>
      </c>
      <c r="J39">
        <f t="shared" si="10"/>
        <v>0</v>
      </c>
      <c r="K39">
        <f aca="true" t="shared" si="11" ref="K39:AD39">COUNT(K3:K31)-K38</f>
        <v>0</v>
      </c>
      <c r="L39">
        <f t="shared" si="11"/>
        <v>0</v>
      </c>
      <c r="M39">
        <f t="shared" si="11"/>
        <v>0</v>
      </c>
      <c r="N39">
        <f t="shared" si="11"/>
        <v>0</v>
      </c>
      <c r="O39">
        <f t="shared" si="11"/>
        <v>0</v>
      </c>
      <c r="P39">
        <f t="shared" si="11"/>
        <v>0</v>
      </c>
      <c r="Q39">
        <f t="shared" si="11"/>
        <v>0</v>
      </c>
      <c r="R39">
        <f t="shared" si="11"/>
        <v>0</v>
      </c>
      <c r="S39">
        <f t="shared" si="11"/>
        <v>0</v>
      </c>
      <c r="T39">
        <f t="shared" si="11"/>
        <v>0</v>
      </c>
      <c r="U39">
        <f t="shared" si="11"/>
        <v>0</v>
      </c>
      <c r="V39">
        <f t="shared" si="11"/>
        <v>0</v>
      </c>
      <c r="W39">
        <f t="shared" si="11"/>
        <v>0</v>
      </c>
      <c r="X39">
        <f t="shared" si="11"/>
        <v>0</v>
      </c>
      <c r="Y39">
        <f t="shared" si="11"/>
        <v>0</v>
      </c>
      <c r="Z39">
        <f t="shared" si="11"/>
        <v>0</v>
      </c>
      <c r="AA39">
        <f t="shared" si="11"/>
        <v>0</v>
      </c>
      <c r="AB39">
        <f t="shared" si="11"/>
        <v>0</v>
      </c>
      <c r="AC39">
        <f t="shared" si="11"/>
        <v>0</v>
      </c>
      <c r="AD39">
        <f t="shared" si="11"/>
        <v>4</v>
      </c>
    </row>
    <row r="40" spans="1:30" ht="12.75">
      <c r="A40" s="3" t="s">
        <v>6</v>
      </c>
      <c r="B40">
        <f aca="true" t="shared" si="12" ref="B40:J40">SUM(B3:B32)</f>
        <v>10</v>
      </c>
      <c r="C40">
        <f t="shared" si="12"/>
        <v>0</v>
      </c>
      <c r="D40">
        <f t="shared" si="12"/>
        <v>0</v>
      </c>
      <c r="E40">
        <f t="shared" si="12"/>
        <v>0</v>
      </c>
      <c r="F40">
        <f t="shared" si="12"/>
        <v>0</v>
      </c>
      <c r="G40">
        <f t="shared" si="12"/>
        <v>0</v>
      </c>
      <c r="H40">
        <f t="shared" si="12"/>
        <v>0</v>
      </c>
      <c r="I40">
        <f t="shared" si="12"/>
        <v>0</v>
      </c>
      <c r="J40">
        <f t="shared" si="12"/>
        <v>0</v>
      </c>
      <c r="K40">
        <f aca="true" t="shared" si="13" ref="K40:AD40">SUM(K3:K31)</f>
        <v>0</v>
      </c>
      <c r="L40">
        <f t="shared" si="13"/>
        <v>0</v>
      </c>
      <c r="M40">
        <f t="shared" si="13"/>
        <v>0</v>
      </c>
      <c r="N40">
        <f t="shared" si="13"/>
        <v>0</v>
      </c>
      <c r="O40">
        <f t="shared" si="13"/>
        <v>0</v>
      </c>
      <c r="P40">
        <f t="shared" si="13"/>
        <v>0</v>
      </c>
      <c r="Q40">
        <f t="shared" si="13"/>
        <v>0</v>
      </c>
      <c r="R40">
        <f t="shared" si="13"/>
        <v>0</v>
      </c>
      <c r="S40">
        <f t="shared" si="13"/>
        <v>0</v>
      </c>
      <c r="T40">
        <f t="shared" si="13"/>
        <v>0</v>
      </c>
      <c r="U40">
        <f t="shared" si="13"/>
        <v>0</v>
      </c>
      <c r="V40">
        <f t="shared" si="13"/>
        <v>0</v>
      </c>
      <c r="W40">
        <f t="shared" si="13"/>
        <v>0</v>
      </c>
      <c r="X40">
        <f t="shared" si="13"/>
        <v>0</v>
      </c>
      <c r="Y40">
        <f t="shared" si="13"/>
        <v>0</v>
      </c>
      <c r="Z40">
        <f t="shared" si="13"/>
        <v>0</v>
      </c>
      <c r="AA40">
        <f t="shared" si="13"/>
        <v>0</v>
      </c>
      <c r="AB40">
        <f t="shared" si="13"/>
        <v>0</v>
      </c>
      <c r="AC40">
        <f t="shared" si="13"/>
        <v>0</v>
      </c>
      <c r="AD40">
        <f t="shared" si="13"/>
        <v>500</v>
      </c>
    </row>
  </sheetData>
  <printOptions/>
  <pageMargins left="0.7480314960629921" right="0.7480314960629921" top="0.3937007874015748" bottom="0.3937007874015748" header="0.5118110236220472" footer="0.511811023622047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 Wälti</dc:creator>
  <cp:keywords/>
  <dc:description/>
  <cp:lastModifiedBy>Beat Wälti</cp:lastModifiedBy>
  <cp:lastPrinted>2008-10-20T09:22:45Z</cp:lastPrinted>
  <dcterms:created xsi:type="dcterms:W3CDTF">2005-07-25T09:25:38Z</dcterms:created>
  <dcterms:modified xsi:type="dcterms:W3CDTF">2005-09-05T07:31:54Z</dcterms:modified>
  <cp:category/>
  <cp:version/>
  <cp:contentType/>
  <cp:contentStatus/>
</cp:coreProperties>
</file>